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Работа Claud\projects\finetic\materialy\due-diligence\"/>
    </mc:Choice>
  </mc:AlternateContent>
  <xr:revisionPtr revIDLastSave="0" documentId="13_ncr:1_{CED071EE-6721-4AD2-8713-9E9BF6868C40}" xr6:coauthVersionLast="47" xr6:coauthVersionMax="47" xr10:uidLastSave="{00000000-0000-0000-0000-000000000000}"/>
  <workbookProtection workbookAlgorithmName="SHA-512" workbookHashValue="/YPLSLJeYIq2VbUju3F/QpS9O8weN3O32mBvUpRN18tTlpgg46z9DevXMz19DmF2/Q/lA/Tr+c3A8kOC93He8g==" workbookSaltValue="6p1wv7Ust5Y7xobFlkHglw==" workbookSpinCount="100000" lockStructure="1"/>
  <bookViews>
    <workbookView xWindow="-108" yWindow="-108" windowWidth="23256" windowHeight="12456" xr2:uid="{00000000-000D-0000-FFFF-FFFF00000000}"/>
  </bookViews>
  <sheets>
    <sheet name="Инструкция" sheetId="1" r:id="rId1"/>
    <sheet name="Чек-лист" sheetId="2" r:id="rId2"/>
    <sheet name="Итог" sheetId="3" r:id="rId3"/>
  </sheets>
  <definedNames>
    <definedName name="_xlnm._FilterDatabase" localSheetId="1" hidden="1">'Чек-лист'!$A$3:$G$43</definedName>
    <definedName name="_xlnm.Print_Titles" localSheetId="1">'Чек-лист'!$3:$3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D15" i="3"/>
  <c r="C15" i="3"/>
  <c r="B15" i="3"/>
  <c r="E14" i="3"/>
  <c r="D14" i="3"/>
  <c r="C14" i="3"/>
  <c r="B14" i="3"/>
  <c r="E13" i="3"/>
  <c r="D13" i="3"/>
  <c r="C13" i="3"/>
  <c r="B13" i="3"/>
  <c r="E12" i="3"/>
  <c r="D12" i="3"/>
  <c r="C12" i="3"/>
  <c r="B12" i="3"/>
  <c r="E11" i="3"/>
  <c r="D11" i="3"/>
  <c r="C11" i="3"/>
  <c r="B11" i="3"/>
  <c r="E10" i="3"/>
  <c r="D10" i="3"/>
  <c r="C10" i="3"/>
  <c r="B10" i="3"/>
  <c r="E9" i="3"/>
  <c r="D9" i="3"/>
  <c r="C9" i="3"/>
  <c r="B9" i="3"/>
  <c r="E8" i="3"/>
  <c r="D8" i="3"/>
  <c r="C8" i="3"/>
  <c r="B8" i="3"/>
  <c r="E7" i="3"/>
  <c r="D7" i="3"/>
  <c r="C7" i="3"/>
  <c r="B7" i="3"/>
  <c r="E6" i="3"/>
  <c r="D6" i="3"/>
  <c r="C6" i="3"/>
  <c r="B6" i="3"/>
  <c r="E5" i="3"/>
  <c r="D5" i="3"/>
  <c r="C5" i="3"/>
  <c r="B5" i="3"/>
  <c r="E4" i="3"/>
  <c r="E16" i="3" s="1"/>
  <c r="D4" i="3"/>
  <c r="C4" i="3"/>
  <c r="B4" i="3"/>
  <c r="B16" i="3" l="1"/>
  <c r="C16" i="3"/>
  <c r="D16" i="3"/>
</calcChain>
</file>

<file path=xl/sharedStrings.xml><?xml version="1.0" encoding="utf-8"?>
<sst xmlns="http://schemas.openxmlformats.org/spreadsheetml/2006/main" count="259" uniqueCount="166">
  <si>
    <t>Чек-лист финансовой проверки (due diligence) при покупке бизнеса в Испании — Finetic Consulting</t>
  </si>
  <si>
    <t>Контакты Finetic Consulting</t>
  </si>
  <si>
    <t>Вопрос по материалу или нужна помощь с проектом — напишите или запишитесь на бесплатную встречу-знакомство на 15–30 минут.</t>
  </si>
  <si>
    <t>Сайт: finetic.consulting</t>
  </si>
  <si>
    <t>Записаться на встречу: finetic.consulting/kontakty</t>
  </si>
  <si>
    <t>E-mail: hello@finetic.consulting</t>
  </si>
  <si>
    <t>Телефон и WhatsApp: +34 604 47 00 91</t>
  </si>
  <si>
    <t>Telegram: @Pan_Vladis</t>
  </si>
  <si>
    <t>Канал Владислава Панченко: t.me/panchenko_mnenie</t>
  </si>
  <si>
    <t>LinkedIn: linkedin.com/company/finetic-consulting</t>
  </si>
  <si>
    <t>Facebook: facebook.com/finetic.consulting</t>
  </si>
  <si>
    <t>YouTube: youtube.com/@fineticconsulting</t>
  </si>
  <si>
    <t>Офис: Av. dels Mariners de la Vila Joiosa, 1, 03570 Villajoyosa (Alicante)</t>
  </si>
  <si>
    <t>Для кого: покупатель бизнеса (traspaso) или доли в испанской SL — до задатка и до подписания.</t>
  </si>
  <si>
    <t>Как пользоваться: на листе «Чек-лист» запросите у продавца документы по списку и ведите статус в жёлтой колонке. Лист «Итог» считает, сколько пунктов закрыто и где проблемы.</t>
  </si>
  <si>
    <t>Колонка «Что ищем» — на что смотреть в документе; «Красный флаг» — что должно насторожить.</t>
  </si>
  <si>
    <t>Для traspaso часть пунктов о компании (устав, книга участников) не нужна — пометьте их «Не применимо».</t>
  </si>
  <si>
    <t>Важно: при покупке бизнеса к покупателю могут перейти налоговые долги прежнего владельца (ст. 42.1.c общего налогового закона) — ответственность ограничивает справка налоговой о долгах (ст. 175.2), её выдают с согласия продавца в срок до трёх месяцев. Работники переходят с их правами, по трудовым долгам до передачи прежний и новый владелец три года отвечают солидарно (ст. 44.3 Статута работников).</t>
  </si>
  <si>
    <t>Чек-лист — инструмент для финансовой проверки, а не юридическое заключение: договор, права на активы и споры проверяет ваш abogado, налоги — налоговый консультант.</t>
  </si>
  <si>
    <t>Подробнее о проверке и услуге: https://finetic.consulting/uslugi/due-diligence-pokupka-kompanii/ · для бара, кафе, магазина: https://finetic.consulting/uslugi/audit-traspaso/</t>
  </si>
  <si>
    <t>№</t>
  </si>
  <si>
    <t>Раздел</t>
  </si>
  <si>
    <t>Документ или вопрос</t>
  </si>
  <si>
    <t>Что ищем</t>
  </si>
  <si>
    <t>Красный флаг</t>
  </si>
  <si>
    <t>Статус</t>
  </si>
  <si>
    <t>Комментарий</t>
  </si>
  <si>
    <t>Компания и собственники</t>
  </si>
  <si>
    <t>Учредительный договор и устав (escritura de constitución, estatutos), выписка из торгового реестра (nota simple del Registro Mercantil)</t>
  </si>
  <si>
    <t>Кто владеет и кто подписывает; капитал; ограничения на передачу долей</t>
  </si>
  <si>
    <t>Продавец не единственный владелец; в уставе — согласие других участников или преимущественное право</t>
  </si>
  <si>
    <t>Не запрошено</t>
  </si>
  <si>
    <t>Книга участников (libro registro de socios) и последние эскритуры о передаче долей</t>
  </si>
  <si>
    <t>Совпадает ли состав участников с реестром; доли переданы у нотариуса</t>
  </si>
  <si>
    <t>Доли переданы частным договором, без публичного документа</t>
  </si>
  <si>
    <t>Доверенности и полномочия администраторов (poderes)</t>
  </si>
  <si>
    <t>Кто вправе подписать сделку от имени компании</t>
  </si>
  <si>
    <t>Действующие доверенности на третьих лиц, о которых продавец не сказал</t>
  </si>
  <si>
    <t>Соглашение участников (pacto de socios), если есть</t>
  </si>
  <si>
    <t>Права других участников при продаже: tag-along, drag-along, преимущественное право</t>
  </si>
  <si>
    <t>Условия, которые блокируют или удорожают сделку</t>
  </si>
  <si>
    <t>Отчётность</t>
  </si>
  <si>
    <t>Годовая отчётность за 3 года, сданная в торговый реестр (cuentas anuales)</t>
  </si>
  <si>
    <t>Выручка, прибыль, собственные средства по годам</t>
  </si>
  <si>
    <t>Отчётность не сдана или сдана с опозданием; убыток с отрицательными собственными средствами</t>
  </si>
  <si>
    <t>Оборотно-сальдовая ведомость (balance de sumas y saldos) и главная книга за текущий год</t>
  </si>
  <si>
    <t>Соответствие отчётности учёту; крупные разовые проводки</t>
  </si>
  <si>
    <t>Расхождения с годовой отчётностью без объяснений</t>
  </si>
  <si>
    <t>Управленческая отчётность по месяцам за 24–36 месяцев</t>
  </si>
  <si>
    <t>Сезонность, тренд, лучшие и худшие месяцы</t>
  </si>
  <si>
    <t>Есть только годовые цифры или только «лучший месяц»</t>
  </si>
  <si>
    <t>Аудиторское заключение, если проводился аудит</t>
  </si>
  <si>
    <t>Оговорки аудитора</t>
  </si>
  <si>
    <t>Заключение с оговорками или отказ от мнения</t>
  </si>
  <si>
    <t>Выручка и клиенты</t>
  </si>
  <si>
    <t>Выручка по клиентам и месяцам</t>
  </si>
  <si>
    <t>Доля 10 крупнейших клиентов; повторные продажи</t>
  </si>
  <si>
    <t>Один клиент даёт больше 20–30 % выручки</t>
  </si>
  <si>
    <t>Договоры с ключевыми клиентами</t>
  </si>
  <si>
    <t>Срок, условия расторжения, смена владельца (change of control)</t>
  </si>
  <si>
    <t>Клиент вправе расторгнуть договор при смене владельца</t>
  </si>
  <si>
    <t>Дебиторская задолженность по срокам (antigüedad de saldos de clientes)</t>
  </si>
  <si>
    <t>Сколько и как давно должны клиенты</t>
  </si>
  <si>
    <t>Долги старше 90 дней, которые продолжают числиться в активе</t>
  </si>
  <si>
    <t>Сверка выручки с банковскими выписками и кассой (TPV)</t>
  </si>
  <si>
    <t>Подтверждается ли выручка поступлениями на счёт</t>
  </si>
  <si>
    <t>Выручка «наличными», которая не видна в банке и учёте</t>
  </si>
  <si>
    <t>Расходы и поставщики</t>
  </si>
  <si>
    <t>Расходы по статьям за 3 года и текущий год</t>
  </si>
  <si>
    <t>Структура затрат и её динамика</t>
  </si>
  <si>
    <t>Резкое снижение расходов в последний год перед продажей</t>
  </si>
  <si>
    <t>Договоры с ключевыми поставщиками</t>
  </si>
  <si>
    <t>Цены, эксклюзивность, условия расторжения</t>
  </si>
  <si>
    <t>Зависимость от одного поставщика; льготные условия, которые уйдут с продавцом</t>
  </si>
  <si>
    <t>Кредиторская задолженность по срокам (antigüedad de saldos de proveedores)</t>
  </si>
  <si>
    <t>Кому, сколько и с какой просрочкой должна компания</t>
  </si>
  <si>
    <t>Просроченные долги поставщикам, отложенные «до продажи»</t>
  </si>
  <si>
    <t>Нормализация прибыли</t>
  </si>
  <si>
    <t>Зарплата и расходы собственника, операции со связанными лицами</t>
  </si>
  <si>
    <t>Что изменится после смены владельца: зарплата управляющего, аренда у родственника, личные расходы</t>
  </si>
  <si>
    <t>Собственник работает бесплатно или проводит личные расходы через компанию</t>
  </si>
  <si>
    <t>Разовые доходы и расходы за 3 года</t>
  </si>
  <si>
    <t>Что исключить из прибыли для оценки</t>
  </si>
  <si>
    <t>Разовые доходы показаны как регулярные</t>
  </si>
  <si>
    <t>Банк и долги</t>
  </si>
  <si>
    <t>Банковские выписки по всем счетам за 12–36 месяцев</t>
  </si>
  <si>
    <t>Движение денег, остатки, поступления от клиентов</t>
  </si>
  <si>
    <t>Счета, которые не отражены в учёте</t>
  </si>
  <si>
    <t>Кредиты, займы, линии, займы ICO, лизинг и рентинг (pólizas, préstamos, leasing, renting)</t>
  </si>
  <si>
    <t>Остаток долга, график, залоги и поручительства</t>
  </si>
  <si>
    <t>Скрытый долг; поручительства собственника, которые банк потребует переоформить</t>
  </si>
  <si>
    <t>Гарантии и поручительства, выданные компанией (avales)</t>
  </si>
  <si>
    <t>По чьим обязательствам отвечает компания</t>
  </si>
  <si>
    <t>Поручительство по долгам связанных компаний</t>
  </si>
  <si>
    <t>Налоги</t>
  </si>
  <si>
    <t>Декларации по НДС: модели 303 и годовая 390 за 3 года</t>
  </si>
  <si>
    <t>Сходится ли НДС с выручкой в отчётности</t>
  </si>
  <si>
    <t>Выручка в НДС меньше, чем в презентации продавца</t>
  </si>
  <si>
    <t>Налог на прибыль: модель 200 за 3 года</t>
  </si>
  <si>
    <t>Налоговая база и корректировки</t>
  </si>
  <si>
    <t>Отложенные налоговые споры, крупные корректировки</t>
  </si>
  <si>
    <t>Удержания IRPF: модели 111 и 190; модель 347 (операции с контрагентами)</t>
  </si>
  <si>
    <t>Удержания с зарплат и арендных платежей уплачены</t>
  </si>
  <si>
    <t>Неуплаченные удержания — они переходят к покупателю вместе с бизнесом</t>
  </si>
  <si>
    <t>Справка налоговой об отсутствии задолженности (certificado de estar al corriente)</t>
  </si>
  <si>
    <t>Нет ли долгов перед налоговой</t>
  </si>
  <si>
    <t>Продавец отказывается её запросить</t>
  </si>
  <si>
    <t>Справка налоговой о долгах для покупателя бизнеса (ст. 175.2 общего налогового закона)</t>
  </si>
  <si>
    <t>Ограничивает ответственность покупателя суммами, указанными в справке</t>
  </si>
  <si>
    <t>Продавец не даёт согласия на запрос справки</t>
  </si>
  <si>
    <t>Налоговые проверки и требования за последние 4 года</t>
  </si>
  <si>
    <t>Открытые проверки, штрафы, рассрочки</t>
  </si>
  <si>
    <t>Открытая проверка, о которой продавец промолчал</t>
  </si>
  <si>
    <t>Персонал</t>
  </si>
  <si>
    <t>Список работников и расчёт взносов (RNT — relación nominal de trabajadores, RLC — recibo de liquidación de cotizaciones)</t>
  </si>
  <si>
    <t>Число сотрудников, зарплаты, совпадение с учётом</t>
  </si>
  <si>
    <t>Люди работают без оформления или на части ставки при полном дне</t>
  </si>
  <si>
    <t>Трудовые договоры, применимый коллективный договор (convenio colectivo)</t>
  </si>
  <si>
    <t>Стаж, надбавки, отпуска, пересмотр зарплат по коллективному договору</t>
  </si>
  <si>
    <t>Зарплаты ниже коллективного договора — долг перед работниками</t>
  </si>
  <si>
    <t>Справка Seguridad Social об отсутствии задолженности (certificado de estar al corriente)</t>
  </si>
  <si>
    <t>Взносы уплачены</t>
  </si>
  <si>
    <t>Задолженность или рассрочка по взносам</t>
  </si>
  <si>
    <t>Начисленные и невыплаченные суммы: неиспользованные отпуска, дополнительные выплаты (pagas extra), премии</t>
  </si>
  <si>
    <t>Сколько компания должна работникам на дату сделки</t>
  </si>
  <si>
    <t>Не учтённые в цене обязательства перед работниками</t>
  </si>
  <si>
    <t>Трудовые споры, увольнения за 3 года, инспекция труда</t>
  </si>
  <si>
    <t>Открытые иски и предписания</t>
  </si>
  <si>
    <t>Иски работников или массовые увольнения перед продажей</t>
  </si>
  <si>
    <t>Активы</t>
  </si>
  <si>
    <t>Опись основных средств и их состояние (inventario de inmovilizado)</t>
  </si>
  <si>
    <t>Что реально есть и в каком состоянии</t>
  </si>
  <si>
    <t>Оборудование в лизинге или в собственности третьих лиц</t>
  </si>
  <si>
    <t>Товарные запасы: остатки и метод оценки</t>
  </si>
  <si>
    <t>Неликвид и завышенная оценка</t>
  </si>
  <si>
    <t>Запасы на складе не совпадают с учётом</t>
  </si>
  <si>
    <t>Права на товарный знак, домен, сайт, программы</t>
  </si>
  <si>
    <t>Зарегистрированы на компанию, а не на собственника</t>
  </si>
  <si>
    <t>Бренд или сайт оформлены на продавца лично</t>
  </si>
  <si>
    <t>Аренда и лицензии</t>
  </si>
  <si>
    <t>Договор аренды помещения (contrato de arrendamiento) и последние платежи</t>
  </si>
  <si>
    <t>Срок, продление, рост ставки, условия передачи договора</t>
  </si>
  <si>
    <t>Короткий срок без продления; запрет передачи; долг по аренде</t>
  </si>
  <si>
    <t>Лицензия на деятельность (licencia de actividad / apertura) и разрешения: терраса, санитарные</t>
  </si>
  <si>
    <t>На кого оформлены, можно ли переоформить</t>
  </si>
  <si>
    <t>Лицензия не соответствует фактической деятельности; штрафы мэрии</t>
  </si>
  <si>
    <t>Обязательства и риски</t>
  </si>
  <si>
    <t>Судебные и административные споры, претензии клиентов</t>
  </si>
  <si>
    <t>Открытые дела и их возможная цена</t>
  </si>
  <si>
    <t>Споры, о которых узнаёшь только из открытых источников</t>
  </si>
  <si>
    <t>Субсидии и гранты, полученные за 4 года</t>
  </si>
  <si>
    <t>Условия, которые нужно выполнять дальше</t>
  </si>
  <si>
    <t>Риск возврата субсидии при смене владельца или прекращении деятельности</t>
  </si>
  <si>
    <t>Страховые полисы</t>
  </si>
  <si>
    <t>Покрытие ответственности, имущества, персонала</t>
  </si>
  <si>
    <t>Полисы истекают в день сделки</t>
  </si>
  <si>
    <t>Сделка</t>
  </si>
  <si>
    <t>Цена и способ оплаты, удержание части цены, гарантии продавца</t>
  </si>
  <si>
    <t>Как защищены выявленные риски</t>
  </si>
  <si>
    <t>Продавец требует всю цену сразу и без гарантий</t>
  </si>
  <si>
    <t>Пунктов</t>
  </si>
  <si>
    <t>Проверено</t>
  </si>
  <si>
    <t>Проблема</t>
  </si>
  <si>
    <t>Ещё не получено</t>
  </si>
  <si>
    <t>Итого</t>
  </si>
  <si>
    <t>Finetic Consulting · finetic.consulting · hello@finetic.consulting · WhatsApp +34 604 47 00 91 · Telegram @Pan_Vladis — вопросы и запись на встречу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</si>
</sst>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111B27"/>
      <name val="Calibri"/>
      <family val="2"/>
    </font>
    <font>
      <b/>
      <sz val="13"/>
      <color rgb="FF111B27"/>
      <name val="Calibri"/>
      <family val="2"/>
    </font>
    <font>
      <u/>
      <sz val="11"/>
      <color rgb="FF0071BC"/>
      <name val="Calibri"/>
      <family val="2"/>
    </font>
    <font>
      <b/>
      <sz val="11"/>
      <color rgb="FFFFFFFF"/>
      <name val="Calibri"/>
      <family val="2"/>
    </font>
    <font>
      <b/>
      <sz val="11"/>
      <color rgb="FF111B27"/>
      <name val="Calibri"/>
      <family val="2"/>
    </font>
    <font>
      <sz val="11"/>
      <color rgb="FF9E4433"/>
      <name val="Calibri"/>
      <family val="2"/>
    </font>
    <font>
      <sz val="11"/>
      <color rgb="FF8FA1B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rgb="FF0071B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B27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C5CFDB"/>
      </left>
      <right style="thin">
        <color rgb="FFC5CFDB"/>
      </right>
      <top style="thin">
        <color rgb="FFC5CFDB"/>
      </top>
      <bottom style="thin">
        <color rgb="FFC5CFDB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2" fillId="0" borderId="0" xfId="0" applyFont="1" applyProtection="1"/>
    <xf numFmtId="0" fontId="3" fillId="0" borderId="0" xfId="0" applyFont="1" applyProtection="1"/>
    <xf numFmtId="0" fontId="0" fillId="0" borderId="0" xfId="0" applyAlignment="1" applyProtection="1">
      <alignment vertical="top" wrapText="1"/>
    </xf>
    <xf numFmtId="0" fontId="0" fillId="0" borderId="0" xfId="0" applyProtection="1"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0" fillId="0" borderId="0" xfId="1" applyFont="1" applyAlignment="1" applyProtection="1"/>
    <xf numFmtId="0" fontId="4" fillId="2" borderId="0" xfId="0" applyFont="1" applyFill="1" applyProtection="1">
      <protection locked="0"/>
    </xf>
    <xf numFmtId="0" fontId="0" fillId="0" borderId="1" xfId="0" applyBorder="1" applyProtection="1">
      <protection locked="0"/>
    </xf>
    <xf numFmtId="0" fontId="8" fillId="0" borderId="0" xfId="0" applyFont="1" applyProtection="1">
      <protection locked="0"/>
    </xf>
    <xf numFmtId="0" fontId="0" fillId="0" borderId="1" xfId="0" applyBorder="1" applyProtection="1"/>
    <xf numFmtId="0" fontId="8" fillId="0" borderId="1" xfId="0" applyFont="1" applyBorder="1" applyProtection="1"/>
  </cellXfs>
  <cellStyles count="2">
    <cellStyle name="Hipervínculo" xfId="1" builtinId="8"/>
    <cellStyle name="Normal" xfId="0" builtinId="0"/>
  </cellStyles>
  <dxfs count="3">
    <dxf>
      <fill>
        <patternFill patternType="solid">
          <fgColor rgb="FFF6DCD8"/>
        </patternFill>
      </fill>
    </dxf>
    <dxf>
      <fill>
        <patternFill patternType="solid">
          <fgColor rgb="FFF6DCD8"/>
        </patternFill>
      </fill>
    </dxf>
    <dxf>
      <fill>
        <patternFill patternType="solid">
          <fgColor rgb="FFDCEFE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finetic.consulting" TargetMode="External"/><Relationship Id="rId3" Type="http://schemas.openxmlformats.org/officeDocument/2006/relationships/hyperlink" Target="mailto:hello@finetic.consulting" TargetMode="External"/><Relationship Id="rId7" Type="http://schemas.openxmlformats.org/officeDocument/2006/relationships/hyperlink" Target="https://es.linkedin.com/company/finetic-consulting" TargetMode="External"/><Relationship Id="rId12" Type="http://schemas.openxmlformats.org/officeDocument/2006/relationships/image" Target="../media/image1.png"/><Relationship Id="rId2" Type="http://schemas.openxmlformats.org/officeDocument/2006/relationships/hyperlink" Target="https://finetic.consulting/kontakty/?utm_source=material&amp;utm_medium=dd-checklist&amp;utm_campaign=downloads" TargetMode="External"/><Relationship Id="rId1" Type="http://schemas.openxmlformats.org/officeDocument/2006/relationships/hyperlink" Target="https://finetic.consulting/?utm_source=material&amp;utm_medium=dd-checklist&amp;utm_campaign=downloads" TargetMode="External"/><Relationship Id="rId6" Type="http://schemas.openxmlformats.org/officeDocument/2006/relationships/hyperlink" Target="https://t.me/panchenko_mnenie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t.me/Pan_Vladi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a.me/34604470091" TargetMode="External"/><Relationship Id="rId9" Type="http://schemas.openxmlformats.org/officeDocument/2006/relationships/hyperlink" Target="https://www.youtube.com/@fineticconsult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finetic.consulting" TargetMode="External"/><Relationship Id="rId13" Type="http://schemas.openxmlformats.org/officeDocument/2006/relationships/image" Target="../media/image1.png"/><Relationship Id="rId3" Type="http://schemas.openxmlformats.org/officeDocument/2006/relationships/hyperlink" Target="mailto:hello@finetic.consulting" TargetMode="External"/><Relationship Id="rId7" Type="http://schemas.openxmlformats.org/officeDocument/2006/relationships/hyperlink" Target="https://es.linkedin.com/company/finetic-consulting" TargetMode="External"/><Relationship Id="rId12" Type="http://schemas.openxmlformats.org/officeDocument/2006/relationships/vmlDrawing" Target="../drawings/vmlDrawing2.vml"/><Relationship Id="rId2" Type="http://schemas.openxmlformats.org/officeDocument/2006/relationships/hyperlink" Target="https://finetic.consulting/kontakty/?utm_source=material&amp;utm_medium=dd-checklist&amp;utm_campaign=downloads" TargetMode="External"/><Relationship Id="rId1" Type="http://schemas.openxmlformats.org/officeDocument/2006/relationships/hyperlink" Target="https://finetic.consulting/?utm_source=material&amp;utm_medium=dd-checklist&amp;utm_campaign=downloads" TargetMode="External"/><Relationship Id="rId6" Type="http://schemas.openxmlformats.org/officeDocument/2006/relationships/hyperlink" Target="https://t.me/panchenko_mneni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t.me/Pan_Vladis" TargetMode="External"/><Relationship Id="rId10" Type="http://schemas.openxmlformats.org/officeDocument/2006/relationships/hyperlink" Target="https://finetic.consulting/kontakty/?utm_source=material&amp;utm_medium=dd-checklist&amp;utm_campaign=downloads" TargetMode="External"/><Relationship Id="rId4" Type="http://schemas.openxmlformats.org/officeDocument/2006/relationships/hyperlink" Target="https://wa.me/34604470091" TargetMode="External"/><Relationship Id="rId9" Type="http://schemas.openxmlformats.org/officeDocument/2006/relationships/hyperlink" Target="https://www.youtube.com/@fineticconsult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finetic.consulting/kontakty/?utm_source=material&amp;utm_medium=dd-checklist&amp;utm_campaign=downloads" TargetMode="Externa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tabSelected="1" workbookViewId="0"/>
  </sheetViews>
  <sheetFormatPr baseColWidth="10" defaultColWidth="8.88671875" defaultRowHeight="14.4" x14ac:dyDescent="0.3"/>
  <cols>
    <col min="1" max="1" width="130" style="2" customWidth="1"/>
    <col min="2" max="16384" width="8.88671875" style="2"/>
  </cols>
  <sheetData>
    <row r="1" spans="1:1" ht="18" x14ac:dyDescent="0.35">
      <c r="A1" s="1" t="s">
        <v>0</v>
      </c>
    </row>
    <row r="3" spans="1:1" ht="17.399999999999999" x14ac:dyDescent="0.35">
      <c r="A3" s="3" t="s">
        <v>1</v>
      </c>
    </row>
    <row r="4" spans="1:1" x14ac:dyDescent="0.3">
      <c r="A4" s="2" t="s">
        <v>2</v>
      </c>
    </row>
    <row r="5" spans="1:1" x14ac:dyDescent="0.3">
      <c r="A5" s="4" t="s">
        <v>3</v>
      </c>
    </row>
    <row r="6" spans="1:1" x14ac:dyDescent="0.3">
      <c r="A6" s="4" t="s">
        <v>4</v>
      </c>
    </row>
    <row r="7" spans="1:1" x14ac:dyDescent="0.3">
      <c r="A7" s="4" t="s">
        <v>5</v>
      </c>
    </row>
    <row r="8" spans="1:1" x14ac:dyDescent="0.3">
      <c r="A8" s="4" t="s">
        <v>6</v>
      </c>
    </row>
    <row r="9" spans="1:1" x14ac:dyDescent="0.3">
      <c r="A9" s="4" t="s">
        <v>7</v>
      </c>
    </row>
    <row r="10" spans="1:1" x14ac:dyDescent="0.3">
      <c r="A10" s="4" t="s">
        <v>8</v>
      </c>
    </row>
    <row r="11" spans="1:1" x14ac:dyDescent="0.3">
      <c r="A11" s="4" t="s">
        <v>9</v>
      </c>
    </row>
    <row r="12" spans="1:1" x14ac:dyDescent="0.3">
      <c r="A12" s="4" t="s">
        <v>10</v>
      </c>
    </row>
    <row r="13" spans="1:1" x14ac:dyDescent="0.3">
      <c r="A13" s="4" t="s">
        <v>11</v>
      </c>
    </row>
    <row r="14" spans="1:1" x14ac:dyDescent="0.3">
      <c r="A14" s="2" t="s">
        <v>12</v>
      </c>
    </row>
    <row r="16" spans="1:1" ht="19.95" customHeight="1" x14ac:dyDescent="0.3">
      <c r="A16" s="5" t="s">
        <v>13</v>
      </c>
    </row>
    <row r="17" spans="1:1" ht="48" customHeight="1" x14ac:dyDescent="0.3">
      <c r="A17" s="5" t="s">
        <v>14</v>
      </c>
    </row>
    <row r="18" spans="1:1" ht="19.95" customHeight="1" x14ac:dyDescent="0.3">
      <c r="A18" s="5" t="s">
        <v>15</v>
      </c>
    </row>
    <row r="19" spans="1:1" ht="19.95" customHeight="1" x14ac:dyDescent="0.3">
      <c r="A19" s="5" t="s">
        <v>16</v>
      </c>
    </row>
    <row r="20" spans="1:1" ht="48" customHeight="1" x14ac:dyDescent="0.3">
      <c r="A20" s="5" t="s">
        <v>17</v>
      </c>
    </row>
    <row r="21" spans="1:1" ht="19.95" customHeight="1" x14ac:dyDescent="0.3">
      <c r="A21" s="5"/>
    </row>
    <row r="22" spans="1:1" ht="48" customHeight="1" x14ac:dyDescent="0.3">
      <c r="A22" s="5" t="s">
        <v>18</v>
      </c>
    </row>
    <row r="23" spans="1:1" ht="48" customHeight="1" x14ac:dyDescent="0.3">
      <c r="A23" s="5" t="s">
        <v>19</v>
      </c>
    </row>
  </sheetData>
  <sheetProtection algorithmName="SHA-512" hashValue="QMRARnEBbYRbcBHXsWVJ4DRrfRiunJJpFThbvz5vsRY2YWCj0YL+1bUTprmfQdLp8pYxDTEJ+B1N04m1Zc/oww==" saltValue="DlA9Kdfwjd1UGfXK9aEblQ==" spinCount="100000" sheet="1" objects="1" scenarios="1" formatCells="0" formatColumns="0" formatRows="0" insertRows="0" insertHyperlinks="0" deleteRows="0" sort="0" autoFilter="0"/>
  <hyperlinks>
    <hyperlink ref="A5" r:id="rId1" xr:uid="{00000000-0004-0000-0000-000000000000}"/>
    <hyperlink ref="A6" r:id="rId2" xr:uid="{00000000-0004-0000-0000-000001000000}"/>
    <hyperlink ref="A7" r:id="rId3" xr:uid="{00000000-0004-0000-0000-000002000000}"/>
    <hyperlink ref="A8" r:id="rId4" xr:uid="{00000000-0004-0000-0000-000003000000}"/>
    <hyperlink ref="A9" r:id="rId5" xr:uid="{00000000-0004-0000-0000-000004000000}"/>
    <hyperlink ref="A10" r:id="rId6" xr:uid="{00000000-0004-0000-0000-000005000000}"/>
    <hyperlink ref="A11" r:id="rId7" xr:uid="{00000000-0004-0000-0000-000006000000}"/>
    <hyperlink ref="A12" r:id="rId8" xr:uid="{00000000-0004-0000-0000-000007000000}"/>
    <hyperlink ref="A13" r:id="rId9" xr:uid="{00000000-0004-0000-0000-000008000000}"/>
  </hyperlinks>
  <pageMargins left="0.75" right="0.75" top="1" bottom="1" header="0.5" footer="0.5"/>
  <pageSetup paperSize="9" orientation="portrait" horizontalDpi="0" verticalDpi="0" r:id="rId10"/>
  <headerFooter scaleWithDoc="0">
    <oddHeader>&amp;C&amp;G</oddHeader>
    <oddFooter>&amp;C&amp;8 Finetic Consulting · finetic.consulting · hello@finetic.consulting · +34 604 47 00 91 (WhatsApp) · Telegram @Pan_Vladis</oddFooter>
  </headerFooter>
  <legacyDrawingHF r:id="rId11"/>
  <picture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8.88671875" defaultRowHeight="14.4" x14ac:dyDescent="0.3"/>
  <cols>
    <col min="1" max="1" width="5" style="6" customWidth="1"/>
    <col min="2" max="2" width="22" style="6" customWidth="1"/>
    <col min="3" max="3" width="46" style="6" customWidth="1"/>
    <col min="4" max="5" width="40" style="6" customWidth="1"/>
    <col min="6" max="6" width="16" style="6" customWidth="1"/>
    <col min="7" max="7" width="30" style="6" customWidth="1"/>
    <col min="8" max="16384" width="8.88671875" style="6"/>
  </cols>
  <sheetData>
    <row r="1" spans="1:7" s="2" customFormat="1" ht="18" customHeight="1" x14ac:dyDescent="0.3">
      <c r="A1" s="15" t="s">
        <v>165</v>
      </c>
    </row>
    <row r="2" spans="1:7" ht="6" customHeight="1" x14ac:dyDescent="0.3"/>
    <row r="3" spans="1:7" ht="30" customHeight="1" x14ac:dyDescent="0.3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</row>
    <row r="4" spans="1:7" ht="43.2" x14ac:dyDescent="0.3">
      <c r="A4" s="8">
        <v>1</v>
      </c>
      <c r="B4" s="9" t="s">
        <v>27</v>
      </c>
      <c r="C4" s="8" t="s">
        <v>28</v>
      </c>
      <c r="D4" s="8" t="s">
        <v>29</v>
      </c>
      <c r="E4" s="10" t="s">
        <v>30</v>
      </c>
      <c r="F4" s="11" t="s">
        <v>31</v>
      </c>
      <c r="G4" s="11"/>
    </row>
    <row r="5" spans="1:7" ht="28.8" x14ac:dyDescent="0.3">
      <c r="A5" s="8">
        <v>2</v>
      </c>
      <c r="B5" s="12" t="s">
        <v>27</v>
      </c>
      <c r="C5" s="8" t="s">
        <v>32</v>
      </c>
      <c r="D5" s="8" t="s">
        <v>33</v>
      </c>
      <c r="E5" s="10" t="s">
        <v>34</v>
      </c>
      <c r="F5" s="11" t="s">
        <v>31</v>
      </c>
      <c r="G5" s="11"/>
    </row>
    <row r="6" spans="1:7" ht="28.8" x14ac:dyDescent="0.3">
      <c r="A6" s="8">
        <v>3</v>
      </c>
      <c r="B6" s="12" t="s">
        <v>27</v>
      </c>
      <c r="C6" s="8" t="s">
        <v>35</v>
      </c>
      <c r="D6" s="8" t="s">
        <v>36</v>
      </c>
      <c r="E6" s="10" t="s">
        <v>37</v>
      </c>
      <c r="F6" s="11" t="s">
        <v>31</v>
      </c>
      <c r="G6" s="11"/>
    </row>
    <row r="7" spans="1:7" ht="28.8" x14ac:dyDescent="0.3">
      <c r="A7" s="8">
        <v>4</v>
      </c>
      <c r="B7" s="12" t="s">
        <v>27</v>
      </c>
      <c r="C7" s="8" t="s">
        <v>38</v>
      </c>
      <c r="D7" s="8" t="s">
        <v>39</v>
      </c>
      <c r="E7" s="10" t="s">
        <v>40</v>
      </c>
      <c r="F7" s="11" t="s">
        <v>31</v>
      </c>
      <c r="G7" s="11"/>
    </row>
    <row r="8" spans="1:7" ht="43.2" x14ac:dyDescent="0.3">
      <c r="A8" s="8">
        <v>5</v>
      </c>
      <c r="B8" s="9" t="s">
        <v>41</v>
      </c>
      <c r="C8" s="8" t="s">
        <v>42</v>
      </c>
      <c r="D8" s="8" t="s">
        <v>43</v>
      </c>
      <c r="E8" s="10" t="s">
        <v>44</v>
      </c>
      <c r="F8" s="11" t="s">
        <v>31</v>
      </c>
      <c r="G8" s="11"/>
    </row>
    <row r="9" spans="1:7" ht="28.8" x14ac:dyDescent="0.3">
      <c r="A9" s="8">
        <v>6</v>
      </c>
      <c r="B9" s="12" t="s">
        <v>41</v>
      </c>
      <c r="C9" s="8" t="s">
        <v>45</v>
      </c>
      <c r="D9" s="8" t="s">
        <v>46</v>
      </c>
      <c r="E9" s="10" t="s">
        <v>47</v>
      </c>
      <c r="F9" s="11" t="s">
        <v>31</v>
      </c>
      <c r="G9" s="11"/>
    </row>
    <row r="10" spans="1:7" ht="28.8" x14ac:dyDescent="0.3">
      <c r="A10" s="8">
        <v>7</v>
      </c>
      <c r="B10" s="12" t="s">
        <v>41</v>
      </c>
      <c r="C10" s="8" t="s">
        <v>48</v>
      </c>
      <c r="D10" s="8" t="s">
        <v>49</v>
      </c>
      <c r="E10" s="10" t="s">
        <v>50</v>
      </c>
      <c r="F10" s="11" t="s">
        <v>31</v>
      </c>
      <c r="G10" s="11"/>
    </row>
    <row r="11" spans="1:7" ht="28.8" x14ac:dyDescent="0.3">
      <c r="A11" s="8">
        <v>8</v>
      </c>
      <c r="B11" s="12" t="s">
        <v>41</v>
      </c>
      <c r="C11" s="8" t="s">
        <v>51</v>
      </c>
      <c r="D11" s="8" t="s">
        <v>52</v>
      </c>
      <c r="E11" s="10" t="s">
        <v>53</v>
      </c>
      <c r="F11" s="11" t="s">
        <v>31</v>
      </c>
      <c r="G11" s="11"/>
    </row>
    <row r="12" spans="1:7" ht="28.8" x14ac:dyDescent="0.3">
      <c r="A12" s="8">
        <v>9</v>
      </c>
      <c r="B12" s="9" t="s">
        <v>54</v>
      </c>
      <c r="C12" s="8" t="s">
        <v>55</v>
      </c>
      <c r="D12" s="8" t="s">
        <v>56</v>
      </c>
      <c r="E12" s="10" t="s">
        <v>57</v>
      </c>
      <c r="F12" s="11" t="s">
        <v>31</v>
      </c>
      <c r="G12" s="11"/>
    </row>
    <row r="13" spans="1:7" ht="28.8" x14ac:dyDescent="0.3">
      <c r="A13" s="8">
        <v>10</v>
      </c>
      <c r="B13" s="12" t="s">
        <v>54</v>
      </c>
      <c r="C13" s="8" t="s">
        <v>58</v>
      </c>
      <c r="D13" s="8" t="s">
        <v>59</v>
      </c>
      <c r="E13" s="10" t="s">
        <v>60</v>
      </c>
      <c r="F13" s="11" t="s">
        <v>31</v>
      </c>
      <c r="G13" s="11"/>
    </row>
    <row r="14" spans="1:7" ht="28.8" x14ac:dyDescent="0.3">
      <c r="A14" s="8">
        <v>11</v>
      </c>
      <c r="B14" s="12" t="s">
        <v>54</v>
      </c>
      <c r="C14" s="8" t="s">
        <v>61</v>
      </c>
      <c r="D14" s="8" t="s">
        <v>62</v>
      </c>
      <c r="E14" s="10" t="s">
        <v>63</v>
      </c>
      <c r="F14" s="11" t="s">
        <v>31</v>
      </c>
      <c r="G14" s="11"/>
    </row>
    <row r="15" spans="1:7" ht="28.8" x14ac:dyDescent="0.3">
      <c r="A15" s="8">
        <v>12</v>
      </c>
      <c r="B15" s="12" t="s">
        <v>54</v>
      </c>
      <c r="C15" s="8" t="s">
        <v>64</v>
      </c>
      <c r="D15" s="8" t="s">
        <v>65</v>
      </c>
      <c r="E15" s="10" t="s">
        <v>66</v>
      </c>
      <c r="F15" s="11" t="s">
        <v>31</v>
      </c>
      <c r="G15" s="11"/>
    </row>
    <row r="16" spans="1:7" ht="28.8" x14ac:dyDescent="0.3">
      <c r="A16" s="8">
        <v>13</v>
      </c>
      <c r="B16" s="9" t="s">
        <v>67</v>
      </c>
      <c r="C16" s="8" t="s">
        <v>68</v>
      </c>
      <c r="D16" s="8" t="s">
        <v>69</v>
      </c>
      <c r="E16" s="10" t="s">
        <v>70</v>
      </c>
      <c r="F16" s="11" t="s">
        <v>31</v>
      </c>
      <c r="G16" s="11"/>
    </row>
    <row r="17" spans="1:7" ht="43.2" x14ac:dyDescent="0.3">
      <c r="A17" s="8">
        <v>14</v>
      </c>
      <c r="B17" s="12" t="s">
        <v>67</v>
      </c>
      <c r="C17" s="8" t="s">
        <v>71</v>
      </c>
      <c r="D17" s="8" t="s">
        <v>72</v>
      </c>
      <c r="E17" s="10" t="s">
        <v>73</v>
      </c>
      <c r="F17" s="11" t="s">
        <v>31</v>
      </c>
      <c r="G17" s="11"/>
    </row>
    <row r="18" spans="1:7" ht="28.8" x14ac:dyDescent="0.3">
      <c r="A18" s="8">
        <v>15</v>
      </c>
      <c r="B18" s="12" t="s">
        <v>67</v>
      </c>
      <c r="C18" s="8" t="s">
        <v>74</v>
      </c>
      <c r="D18" s="8" t="s">
        <v>75</v>
      </c>
      <c r="E18" s="10" t="s">
        <v>76</v>
      </c>
      <c r="F18" s="11" t="s">
        <v>31</v>
      </c>
      <c r="G18" s="11"/>
    </row>
    <row r="19" spans="1:7" ht="43.2" x14ac:dyDescent="0.3">
      <c r="A19" s="8">
        <v>16</v>
      </c>
      <c r="B19" s="9" t="s">
        <v>77</v>
      </c>
      <c r="C19" s="8" t="s">
        <v>78</v>
      </c>
      <c r="D19" s="8" t="s">
        <v>79</v>
      </c>
      <c r="E19" s="10" t="s">
        <v>80</v>
      </c>
      <c r="F19" s="11" t="s">
        <v>31</v>
      </c>
      <c r="G19" s="11"/>
    </row>
    <row r="20" spans="1:7" ht="28.8" x14ac:dyDescent="0.3">
      <c r="A20" s="8">
        <v>17</v>
      </c>
      <c r="B20" s="12" t="s">
        <v>77</v>
      </c>
      <c r="C20" s="8" t="s">
        <v>81</v>
      </c>
      <c r="D20" s="8" t="s">
        <v>82</v>
      </c>
      <c r="E20" s="10" t="s">
        <v>83</v>
      </c>
      <c r="F20" s="11" t="s">
        <v>31</v>
      </c>
      <c r="G20" s="11"/>
    </row>
    <row r="21" spans="1:7" ht="28.8" x14ac:dyDescent="0.3">
      <c r="A21" s="8">
        <v>18</v>
      </c>
      <c r="B21" s="9" t="s">
        <v>84</v>
      </c>
      <c r="C21" s="8" t="s">
        <v>85</v>
      </c>
      <c r="D21" s="8" t="s">
        <v>86</v>
      </c>
      <c r="E21" s="10" t="s">
        <v>87</v>
      </c>
      <c r="F21" s="11" t="s">
        <v>31</v>
      </c>
      <c r="G21" s="11"/>
    </row>
    <row r="22" spans="1:7" ht="43.2" x14ac:dyDescent="0.3">
      <c r="A22" s="8">
        <v>19</v>
      </c>
      <c r="B22" s="12" t="s">
        <v>84</v>
      </c>
      <c r="C22" s="8" t="s">
        <v>88</v>
      </c>
      <c r="D22" s="8" t="s">
        <v>89</v>
      </c>
      <c r="E22" s="10" t="s">
        <v>90</v>
      </c>
      <c r="F22" s="11" t="s">
        <v>31</v>
      </c>
      <c r="G22" s="11"/>
    </row>
    <row r="23" spans="1:7" ht="28.8" x14ac:dyDescent="0.3">
      <c r="A23" s="8">
        <v>20</v>
      </c>
      <c r="B23" s="12" t="s">
        <v>84</v>
      </c>
      <c r="C23" s="8" t="s">
        <v>91</v>
      </c>
      <c r="D23" s="8" t="s">
        <v>92</v>
      </c>
      <c r="E23" s="10" t="s">
        <v>93</v>
      </c>
      <c r="F23" s="11" t="s">
        <v>31</v>
      </c>
      <c r="G23" s="11"/>
    </row>
    <row r="24" spans="1:7" ht="28.8" x14ac:dyDescent="0.3">
      <c r="A24" s="8">
        <v>21</v>
      </c>
      <c r="B24" s="9" t="s">
        <v>94</v>
      </c>
      <c r="C24" s="8" t="s">
        <v>95</v>
      </c>
      <c r="D24" s="8" t="s">
        <v>96</v>
      </c>
      <c r="E24" s="10" t="s">
        <v>97</v>
      </c>
      <c r="F24" s="11" t="s">
        <v>31</v>
      </c>
      <c r="G24" s="11"/>
    </row>
    <row r="25" spans="1:7" ht="28.8" x14ac:dyDescent="0.3">
      <c r="A25" s="8">
        <v>22</v>
      </c>
      <c r="B25" s="12" t="s">
        <v>94</v>
      </c>
      <c r="C25" s="8" t="s">
        <v>98</v>
      </c>
      <c r="D25" s="8" t="s">
        <v>99</v>
      </c>
      <c r="E25" s="10" t="s">
        <v>100</v>
      </c>
      <c r="F25" s="11" t="s">
        <v>31</v>
      </c>
      <c r="G25" s="11"/>
    </row>
    <row r="26" spans="1:7" ht="28.8" x14ac:dyDescent="0.3">
      <c r="A26" s="8">
        <v>23</v>
      </c>
      <c r="B26" s="12" t="s">
        <v>94</v>
      </c>
      <c r="C26" s="8" t="s">
        <v>101</v>
      </c>
      <c r="D26" s="8" t="s">
        <v>102</v>
      </c>
      <c r="E26" s="10" t="s">
        <v>103</v>
      </c>
      <c r="F26" s="11" t="s">
        <v>31</v>
      </c>
      <c r="G26" s="11"/>
    </row>
    <row r="27" spans="1:7" ht="28.8" x14ac:dyDescent="0.3">
      <c r="A27" s="8">
        <v>24</v>
      </c>
      <c r="B27" s="12" t="s">
        <v>94</v>
      </c>
      <c r="C27" s="8" t="s">
        <v>104</v>
      </c>
      <c r="D27" s="8" t="s">
        <v>105</v>
      </c>
      <c r="E27" s="10" t="s">
        <v>106</v>
      </c>
      <c r="F27" s="11" t="s">
        <v>31</v>
      </c>
      <c r="G27" s="11"/>
    </row>
    <row r="28" spans="1:7" ht="28.8" x14ac:dyDescent="0.3">
      <c r="A28" s="8">
        <v>25</v>
      </c>
      <c r="B28" s="12" t="s">
        <v>94</v>
      </c>
      <c r="C28" s="8" t="s">
        <v>107</v>
      </c>
      <c r="D28" s="8" t="s">
        <v>108</v>
      </c>
      <c r="E28" s="10" t="s">
        <v>109</v>
      </c>
      <c r="F28" s="11" t="s">
        <v>31</v>
      </c>
      <c r="G28" s="11"/>
    </row>
    <row r="29" spans="1:7" ht="28.8" x14ac:dyDescent="0.3">
      <c r="A29" s="8">
        <v>26</v>
      </c>
      <c r="B29" s="12" t="s">
        <v>94</v>
      </c>
      <c r="C29" s="8" t="s">
        <v>110</v>
      </c>
      <c r="D29" s="8" t="s">
        <v>111</v>
      </c>
      <c r="E29" s="10" t="s">
        <v>112</v>
      </c>
      <c r="F29" s="11" t="s">
        <v>31</v>
      </c>
      <c r="G29" s="11"/>
    </row>
    <row r="30" spans="1:7" ht="43.2" x14ac:dyDescent="0.3">
      <c r="A30" s="8">
        <v>27</v>
      </c>
      <c r="B30" s="9" t="s">
        <v>113</v>
      </c>
      <c r="C30" s="8" t="s">
        <v>114</v>
      </c>
      <c r="D30" s="8" t="s">
        <v>115</v>
      </c>
      <c r="E30" s="10" t="s">
        <v>116</v>
      </c>
      <c r="F30" s="11" t="s">
        <v>31</v>
      </c>
      <c r="G30" s="11"/>
    </row>
    <row r="31" spans="1:7" ht="28.8" x14ac:dyDescent="0.3">
      <c r="A31" s="8">
        <v>28</v>
      </c>
      <c r="B31" s="12" t="s">
        <v>113</v>
      </c>
      <c r="C31" s="8" t="s">
        <v>117</v>
      </c>
      <c r="D31" s="8" t="s">
        <v>118</v>
      </c>
      <c r="E31" s="10" t="s">
        <v>119</v>
      </c>
      <c r="F31" s="11" t="s">
        <v>31</v>
      </c>
      <c r="G31" s="11"/>
    </row>
    <row r="32" spans="1:7" ht="28.8" x14ac:dyDescent="0.3">
      <c r="A32" s="8">
        <v>29</v>
      </c>
      <c r="B32" s="12" t="s">
        <v>113</v>
      </c>
      <c r="C32" s="8" t="s">
        <v>120</v>
      </c>
      <c r="D32" s="8" t="s">
        <v>121</v>
      </c>
      <c r="E32" s="10" t="s">
        <v>122</v>
      </c>
      <c r="F32" s="11" t="s">
        <v>31</v>
      </c>
      <c r="G32" s="11"/>
    </row>
    <row r="33" spans="1:7" ht="43.2" x14ac:dyDescent="0.3">
      <c r="A33" s="8">
        <v>30</v>
      </c>
      <c r="B33" s="12" t="s">
        <v>113</v>
      </c>
      <c r="C33" s="8" t="s">
        <v>123</v>
      </c>
      <c r="D33" s="8" t="s">
        <v>124</v>
      </c>
      <c r="E33" s="10" t="s">
        <v>125</v>
      </c>
      <c r="F33" s="11" t="s">
        <v>31</v>
      </c>
      <c r="G33" s="11"/>
    </row>
    <row r="34" spans="1:7" ht="28.8" x14ac:dyDescent="0.3">
      <c r="A34" s="8">
        <v>31</v>
      </c>
      <c r="B34" s="12" t="s">
        <v>113</v>
      </c>
      <c r="C34" s="8" t="s">
        <v>126</v>
      </c>
      <c r="D34" s="8" t="s">
        <v>127</v>
      </c>
      <c r="E34" s="10" t="s">
        <v>128</v>
      </c>
      <c r="F34" s="11" t="s">
        <v>31</v>
      </c>
      <c r="G34" s="11"/>
    </row>
    <row r="35" spans="1:7" ht="28.8" x14ac:dyDescent="0.3">
      <c r="A35" s="8">
        <v>32</v>
      </c>
      <c r="B35" s="9" t="s">
        <v>129</v>
      </c>
      <c r="C35" s="8" t="s">
        <v>130</v>
      </c>
      <c r="D35" s="8" t="s">
        <v>131</v>
      </c>
      <c r="E35" s="10" t="s">
        <v>132</v>
      </c>
      <c r="F35" s="11" t="s">
        <v>31</v>
      </c>
      <c r="G35" s="11"/>
    </row>
    <row r="36" spans="1:7" x14ac:dyDescent="0.3">
      <c r="A36" s="8">
        <v>33</v>
      </c>
      <c r="B36" s="12" t="s">
        <v>129</v>
      </c>
      <c r="C36" s="8" t="s">
        <v>133</v>
      </c>
      <c r="D36" s="8" t="s">
        <v>134</v>
      </c>
      <c r="E36" s="10" t="s">
        <v>135</v>
      </c>
      <c r="F36" s="11" t="s">
        <v>31</v>
      </c>
      <c r="G36" s="11"/>
    </row>
    <row r="37" spans="1:7" ht="28.8" x14ac:dyDescent="0.3">
      <c r="A37" s="8">
        <v>34</v>
      </c>
      <c r="B37" s="12" t="s">
        <v>129</v>
      </c>
      <c r="C37" s="8" t="s">
        <v>136</v>
      </c>
      <c r="D37" s="8" t="s">
        <v>137</v>
      </c>
      <c r="E37" s="10" t="s">
        <v>138</v>
      </c>
      <c r="F37" s="11" t="s">
        <v>31</v>
      </c>
      <c r="G37" s="11"/>
    </row>
    <row r="38" spans="1:7" ht="28.8" x14ac:dyDescent="0.3">
      <c r="A38" s="8">
        <v>35</v>
      </c>
      <c r="B38" s="9" t="s">
        <v>139</v>
      </c>
      <c r="C38" s="8" t="s">
        <v>140</v>
      </c>
      <c r="D38" s="8" t="s">
        <v>141</v>
      </c>
      <c r="E38" s="10" t="s">
        <v>142</v>
      </c>
      <c r="F38" s="11" t="s">
        <v>31</v>
      </c>
      <c r="G38" s="11"/>
    </row>
    <row r="39" spans="1:7" ht="28.8" x14ac:dyDescent="0.3">
      <c r="A39" s="8">
        <v>36</v>
      </c>
      <c r="B39" s="12" t="s">
        <v>139</v>
      </c>
      <c r="C39" s="8" t="s">
        <v>143</v>
      </c>
      <c r="D39" s="8" t="s">
        <v>144</v>
      </c>
      <c r="E39" s="10" t="s">
        <v>145</v>
      </c>
      <c r="F39" s="11" t="s">
        <v>31</v>
      </c>
      <c r="G39" s="11"/>
    </row>
    <row r="40" spans="1:7" ht="28.8" x14ac:dyDescent="0.3">
      <c r="A40" s="8">
        <v>37</v>
      </c>
      <c r="B40" s="9" t="s">
        <v>146</v>
      </c>
      <c r="C40" s="8" t="s">
        <v>147</v>
      </c>
      <c r="D40" s="8" t="s">
        <v>148</v>
      </c>
      <c r="E40" s="10" t="s">
        <v>149</v>
      </c>
      <c r="F40" s="11" t="s">
        <v>31</v>
      </c>
      <c r="G40" s="11"/>
    </row>
    <row r="41" spans="1:7" ht="28.8" x14ac:dyDescent="0.3">
      <c r="A41" s="8">
        <v>38</v>
      </c>
      <c r="B41" s="12" t="s">
        <v>146</v>
      </c>
      <c r="C41" s="8" t="s">
        <v>150</v>
      </c>
      <c r="D41" s="8" t="s">
        <v>151</v>
      </c>
      <c r="E41" s="10" t="s">
        <v>152</v>
      </c>
      <c r="F41" s="11" t="s">
        <v>31</v>
      </c>
      <c r="G41" s="11"/>
    </row>
    <row r="42" spans="1:7" ht="28.8" x14ac:dyDescent="0.3">
      <c r="A42" s="8">
        <v>39</v>
      </c>
      <c r="B42" s="12" t="s">
        <v>146</v>
      </c>
      <c r="C42" s="8" t="s">
        <v>153</v>
      </c>
      <c r="D42" s="8" t="s">
        <v>154</v>
      </c>
      <c r="E42" s="10" t="s">
        <v>155</v>
      </c>
      <c r="F42" s="11" t="s">
        <v>31</v>
      </c>
      <c r="G42" s="11"/>
    </row>
    <row r="43" spans="1:7" ht="28.8" x14ac:dyDescent="0.3">
      <c r="A43" s="8">
        <v>40</v>
      </c>
      <c r="B43" s="9" t="s">
        <v>156</v>
      </c>
      <c r="C43" s="8" t="s">
        <v>157</v>
      </c>
      <c r="D43" s="8" t="s">
        <v>158</v>
      </c>
      <c r="E43" s="10" t="s">
        <v>159</v>
      </c>
      <c r="F43" s="11" t="s">
        <v>31</v>
      </c>
      <c r="G43" s="11"/>
    </row>
    <row r="45" spans="1:7" ht="17.399999999999999" x14ac:dyDescent="0.35">
      <c r="B45" s="13" t="s">
        <v>1</v>
      </c>
    </row>
    <row r="46" spans="1:7" x14ac:dyDescent="0.3">
      <c r="B46" s="6" t="s">
        <v>2</v>
      </c>
    </row>
    <row r="47" spans="1:7" x14ac:dyDescent="0.3">
      <c r="B47" s="14" t="s">
        <v>3</v>
      </c>
    </row>
    <row r="48" spans="1:7" x14ac:dyDescent="0.3">
      <c r="B48" s="14" t="s">
        <v>4</v>
      </c>
    </row>
    <row r="49" spans="2:2" x14ac:dyDescent="0.3">
      <c r="B49" s="14" t="s">
        <v>5</v>
      </c>
    </row>
    <row r="50" spans="2:2" x14ac:dyDescent="0.3">
      <c r="B50" s="14" t="s">
        <v>6</v>
      </c>
    </row>
    <row r="51" spans="2:2" x14ac:dyDescent="0.3">
      <c r="B51" s="14" t="s">
        <v>7</v>
      </c>
    </row>
    <row r="52" spans="2:2" x14ac:dyDescent="0.3">
      <c r="B52" s="14" t="s">
        <v>8</v>
      </c>
    </row>
    <row r="53" spans="2:2" x14ac:dyDescent="0.3">
      <c r="B53" s="14" t="s">
        <v>9</v>
      </c>
    </row>
    <row r="54" spans="2:2" x14ac:dyDescent="0.3">
      <c r="B54" s="14" t="s">
        <v>10</v>
      </c>
    </row>
    <row r="55" spans="2:2" x14ac:dyDescent="0.3">
      <c r="B55" s="14" t="s">
        <v>11</v>
      </c>
    </row>
    <row r="56" spans="2:2" x14ac:dyDescent="0.3">
      <c r="B56" s="6" t="s">
        <v>12</v>
      </c>
    </row>
  </sheetData>
  <sheetProtection algorithmName="SHA-512" hashValue="IfvtVbaAzXeb/Dwdv/pbrt0VYNlfLFUnsIKq56CUSSMrad/YULLiJbbY9QTWhzUC/bJ+A/i/KSG3cXBU3lhRIg==" saltValue="FjpXHk40ixevLNW0cZVvUw==" spinCount="100000" sheet="1" objects="1" scenarios="1" formatCells="0" formatColumns="0" formatRows="0" insertRows="0" insertHyperlinks="0" deleteRows="0" sort="0" autoFilter="0"/>
  <autoFilter ref="A3:G43" xr:uid="{00000000-0009-0000-0000-000001000000}"/>
  <conditionalFormatting sqref="F4:F43">
    <cfRule type="cellIs" dxfId="2" priority="1" operator="equal">
      <formula>"Проверено"</formula>
    </cfRule>
    <cfRule type="cellIs" dxfId="1" priority="2" operator="equal">
      <formula>"Проблема"</formula>
    </cfRule>
  </conditionalFormatting>
  <dataValidations count="1">
    <dataValidation type="list" allowBlank="1" sqref="F4:F43" xr:uid="{00000000-0002-0000-0100-000000000000}">
      <formula1>"Не запрошено,Запрошено,Получено,Проверено,Проблема,Не применимо"</formula1>
    </dataValidation>
  </dataValidations>
  <hyperlinks>
    <hyperlink ref="B47" r:id="rId1" xr:uid="{00000000-0004-0000-0100-000000000000}"/>
    <hyperlink ref="B48" r:id="rId2" xr:uid="{00000000-0004-0000-0100-000001000000}"/>
    <hyperlink ref="B49" r:id="rId3" xr:uid="{00000000-0004-0000-0100-000002000000}"/>
    <hyperlink ref="B50" r:id="rId4" xr:uid="{00000000-0004-0000-0100-000003000000}"/>
    <hyperlink ref="B51" r:id="rId5" xr:uid="{00000000-0004-0000-0100-000004000000}"/>
    <hyperlink ref="B52" r:id="rId6" xr:uid="{00000000-0004-0000-0100-000005000000}"/>
    <hyperlink ref="B53" r:id="rId7" xr:uid="{00000000-0004-0000-0100-000006000000}"/>
    <hyperlink ref="B54" r:id="rId8" xr:uid="{00000000-0004-0000-0100-000007000000}"/>
    <hyperlink ref="B55" r:id="rId9" xr:uid="{00000000-0004-0000-0100-000008000000}"/>
    <hyperlink ref="A1" r:id="rId10" tooltip="https://finetic.consulting/kontakty/?utm_source=material&amp;utm_medium=dd-checklist&amp;utm_campaign=downloads" xr:uid="{D4830D22-8D41-4C8F-A9A3-5F7E81E2F4AD}"/>
  </hyperlinks>
  <pageMargins left="0.75" right="0.75" top="1" bottom="1" header="0.5" footer="0.5"/>
  <pageSetup scale="60" fitToHeight="0" orientation="landscape" r:id="rId11"/>
  <headerFooter scaleWithDoc="0">
    <oddHeader>&amp;C&amp;G</oddHeader>
    <oddFooter>&amp;C&amp;8 Finetic Consulting · finetic.consulting · hello@finetic.consulting · +34 604 47 00 91 (WhatsApp) · Telegram @Pan_Vladis</oddFooter>
  </headerFooter>
  <rowBreaks count="1" manualBreakCount="1">
    <brk id="44" max="16383" man="1"/>
  </rowBreaks>
  <legacyDrawingHF r:id="rId12"/>
  <picture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/>
  </sheetViews>
  <sheetFormatPr baseColWidth="10" defaultColWidth="8.88671875" defaultRowHeight="14.4" x14ac:dyDescent="0.3"/>
  <cols>
    <col min="1" max="1" width="28" style="6" customWidth="1"/>
    <col min="2" max="5" width="16" style="6" customWidth="1"/>
    <col min="6" max="16384" width="8.88671875" style="6"/>
  </cols>
  <sheetData>
    <row r="1" spans="1:5" s="2" customFormat="1" ht="18" customHeight="1" x14ac:dyDescent="0.3">
      <c r="A1" s="15" t="s">
        <v>165</v>
      </c>
    </row>
    <row r="2" spans="1:5" ht="6" customHeight="1" x14ac:dyDescent="0.3"/>
    <row r="3" spans="1:5" x14ac:dyDescent="0.3">
      <c r="A3" s="16" t="s">
        <v>21</v>
      </c>
      <c r="B3" s="16" t="s">
        <v>160</v>
      </c>
      <c r="C3" s="16" t="s">
        <v>161</v>
      </c>
      <c r="D3" s="16" t="s">
        <v>162</v>
      </c>
      <c r="E3" s="16" t="s">
        <v>163</v>
      </c>
    </row>
    <row r="4" spans="1:5" x14ac:dyDescent="0.3">
      <c r="A4" s="17" t="s">
        <v>27</v>
      </c>
      <c r="B4" s="19">
        <f>COUNTIF('Чек-лист'!$B$4:$B$43,A4)</f>
        <v>4</v>
      </c>
      <c r="C4" s="19">
        <f>COUNTIFS('Чек-лист'!$B$4:$B$43,A4,'Чек-лист'!$F$4:$F$43,"Проверено")</f>
        <v>0</v>
      </c>
      <c r="D4" s="19">
        <f>COUNTIFS('Чек-лист'!$B$4:$B$43,A4,'Чек-лист'!$F$4:$F$43,"Проблема")</f>
        <v>0</v>
      </c>
      <c r="E4" s="19">
        <f>COUNTIFS('Чек-лист'!$B$4:$B$43,A4,'Чек-лист'!$F$4:$F$43,"Не запрошено")+COUNTIFS('Чек-лист'!$B$4:$B$43,A4,'Чек-лист'!$F$4:$F$43,"Запрошено")</f>
        <v>4</v>
      </c>
    </row>
    <row r="5" spans="1:5" x14ac:dyDescent="0.3">
      <c r="A5" s="17" t="s">
        <v>41</v>
      </c>
      <c r="B5" s="19">
        <f>COUNTIF('Чек-лист'!$B$4:$B$43,A5)</f>
        <v>4</v>
      </c>
      <c r="C5" s="19">
        <f>COUNTIFS('Чек-лист'!$B$4:$B$43,A5,'Чек-лист'!$F$4:$F$43,"Проверено")</f>
        <v>0</v>
      </c>
      <c r="D5" s="19">
        <f>COUNTIFS('Чек-лист'!$B$4:$B$43,A5,'Чек-лист'!$F$4:$F$43,"Проблема")</f>
        <v>0</v>
      </c>
      <c r="E5" s="19">
        <f>COUNTIFS('Чек-лист'!$B$4:$B$43,A5,'Чек-лист'!$F$4:$F$43,"Не запрошено")+COUNTIFS('Чек-лист'!$B$4:$B$43,A5,'Чек-лист'!$F$4:$F$43,"Запрошено")</f>
        <v>4</v>
      </c>
    </row>
    <row r="6" spans="1:5" x14ac:dyDescent="0.3">
      <c r="A6" s="17" t="s">
        <v>54</v>
      </c>
      <c r="B6" s="19">
        <f>COUNTIF('Чек-лист'!$B$4:$B$43,A6)</f>
        <v>4</v>
      </c>
      <c r="C6" s="19">
        <f>COUNTIFS('Чек-лист'!$B$4:$B$43,A6,'Чек-лист'!$F$4:$F$43,"Проверено")</f>
        <v>0</v>
      </c>
      <c r="D6" s="19">
        <f>COUNTIFS('Чек-лист'!$B$4:$B$43,A6,'Чек-лист'!$F$4:$F$43,"Проблема")</f>
        <v>0</v>
      </c>
      <c r="E6" s="19">
        <f>COUNTIFS('Чек-лист'!$B$4:$B$43,A6,'Чек-лист'!$F$4:$F$43,"Не запрошено")+COUNTIFS('Чек-лист'!$B$4:$B$43,A6,'Чек-лист'!$F$4:$F$43,"Запрошено")</f>
        <v>4</v>
      </c>
    </row>
    <row r="7" spans="1:5" x14ac:dyDescent="0.3">
      <c r="A7" s="17" t="s">
        <v>67</v>
      </c>
      <c r="B7" s="19">
        <f>COUNTIF('Чек-лист'!$B$4:$B$43,A7)</f>
        <v>3</v>
      </c>
      <c r="C7" s="19">
        <f>COUNTIFS('Чек-лист'!$B$4:$B$43,A7,'Чек-лист'!$F$4:$F$43,"Проверено")</f>
        <v>0</v>
      </c>
      <c r="D7" s="19">
        <f>COUNTIFS('Чек-лист'!$B$4:$B$43,A7,'Чек-лист'!$F$4:$F$43,"Проблема")</f>
        <v>0</v>
      </c>
      <c r="E7" s="19">
        <f>COUNTIFS('Чек-лист'!$B$4:$B$43,A7,'Чек-лист'!$F$4:$F$43,"Не запрошено")+COUNTIFS('Чек-лист'!$B$4:$B$43,A7,'Чек-лист'!$F$4:$F$43,"Запрошено")</f>
        <v>3</v>
      </c>
    </row>
    <row r="8" spans="1:5" x14ac:dyDescent="0.3">
      <c r="A8" s="17" t="s">
        <v>77</v>
      </c>
      <c r="B8" s="19">
        <f>COUNTIF('Чек-лист'!$B$4:$B$43,A8)</f>
        <v>2</v>
      </c>
      <c r="C8" s="19">
        <f>COUNTIFS('Чек-лист'!$B$4:$B$43,A8,'Чек-лист'!$F$4:$F$43,"Проверено")</f>
        <v>0</v>
      </c>
      <c r="D8" s="19">
        <f>COUNTIFS('Чек-лист'!$B$4:$B$43,A8,'Чек-лист'!$F$4:$F$43,"Проблема")</f>
        <v>0</v>
      </c>
      <c r="E8" s="19">
        <f>COUNTIFS('Чек-лист'!$B$4:$B$43,A8,'Чек-лист'!$F$4:$F$43,"Не запрошено")+COUNTIFS('Чек-лист'!$B$4:$B$43,A8,'Чек-лист'!$F$4:$F$43,"Запрошено")</f>
        <v>2</v>
      </c>
    </row>
    <row r="9" spans="1:5" x14ac:dyDescent="0.3">
      <c r="A9" s="17" t="s">
        <v>84</v>
      </c>
      <c r="B9" s="19">
        <f>COUNTIF('Чек-лист'!$B$4:$B$43,A9)</f>
        <v>3</v>
      </c>
      <c r="C9" s="19">
        <f>COUNTIFS('Чек-лист'!$B$4:$B$43,A9,'Чек-лист'!$F$4:$F$43,"Проверено")</f>
        <v>0</v>
      </c>
      <c r="D9" s="19">
        <f>COUNTIFS('Чек-лист'!$B$4:$B$43,A9,'Чек-лист'!$F$4:$F$43,"Проблема")</f>
        <v>0</v>
      </c>
      <c r="E9" s="19">
        <f>COUNTIFS('Чек-лист'!$B$4:$B$43,A9,'Чек-лист'!$F$4:$F$43,"Не запрошено")+COUNTIFS('Чек-лист'!$B$4:$B$43,A9,'Чек-лист'!$F$4:$F$43,"Запрошено")</f>
        <v>3</v>
      </c>
    </row>
    <row r="10" spans="1:5" x14ac:dyDescent="0.3">
      <c r="A10" s="17" t="s">
        <v>94</v>
      </c>
      <c r="B10" s="19">
        <f>COUNTIF('Чек-лист'!$B$4:$B$43,A10)</f>
        <v>6</v>
      </c>
      <c r="C10" s="19">
        <f>COUNTIFS('Чек-лист'!$B$4:$B$43,A10,'Чек-лист'!$F$4:$F$43,"Проверено")</f>
        <v>0</v>
      </c>
      <c r="D10" s="19">
        <f>COUNTIFS('Чек-лист'!$B$4:$B$43,A10,'Чек-лист'!$F$4:$F$43,"Проблема")</f>
        <v>0</v>
      </c>
      <c r="E10" s="19">
        <f>COUNTIFS('Чек-лист'!$B$4:$B$43,A10,'Чек-лист'!$F$4:$F$43,"Не запрошено")+COUNTIFS('Чек-лист'!$B$4:$B$43,A10,'Чек-лист'!$F$4:$F$43,"Запрошено")</f>
        <v>6</v>
      </c>
    </row>
    <row r="11" spans="1:5" x14ac:dyDescent="0.3">
      <c r="A11" s="17" t="s">
        <v>113</v>
      </c>
      <c r="B11" s="19">
        <f>COUNTIF('Чек-лист'!$B$4:$B$43,A11)</f>
        <v>5</v>
      </c>
      <c r="C11" s="19">
        <f>COUNTIFS('Чек-лист'!$B$4:$B$43,A11,'Чек-лист'!$F$4:$F$43,"Проверено")</f>
        <v>0</v>
      </c>
      <c r="D11" s="19">
        <f>COUNTIFS('Чек-лист'!$B$4:$B$43,A11,'Чек-лист'!$F$4:$F$43,"Проблема")</f>
        <v>0</v>
      </c>
      <c r="E11" s="19">
        <f>COUNTIFS('Чек-лист'!$B$4:$B$43,A11,'Чек-лист'!$F$4:$F$43,"Не запрошено")+COUNTIFS('Чек-лист'!$B$4:$B$43,A11,'Чек-лист'!$F$4:$F$43,"Запрошено")</f>
        <v>5</v>
      </c>
    </row>
    <row r="12" spans="1:5" x14ac:dyDescent="0.3">
      <c r="A12" s="17" t="s">
        <v>129</v>
      </c>
      <c r="B12" s="19">
        <f>COUNTIF('Чек-лист'!$B$4:$B$43,A12)</f>
        <v>3</v>
      </c>
      <c r="C12" s="19">
        <f>COUNTIFS('Чек-лист'!$B$4:$B$43,A12,'Чек-лист'!$F$4:$F$43,"Проверено")</f>
        <v>0</v>
      </c>
      <c r="D12" s="19">
        <f>COUNTIFS('Чек-лист'!$B$4:$B$43,A12,'Чек-лист'!$F$4:$F$43,"Проблема")</f>
        <v>0</v>
      </c>
      <c r="E12" s="19">
        <f>COUNTIFS('Чек-лист'!$B$4:$B$43,A12,'Чек-лист'!$F$4:$F$43,"Не запрошено")+COUNTIFS('Чек-лист'!$B$4:$B$43,A12,'Чек-лист'!$F$4:$F$43,"Запрошено")</f>
        <v>3</v>
      </c>
    </row>
    <row r="13" spans="1:5" x14ac:dyDescent="0.3">
      <c r="A13" s="17" t="s">
        <v>139</v>
      </c>
      <c r="B13" s="19">
        <f>COUNTIF('Чек-лист'!$B$4:$B$43,A13)</f>
        <v>2</v>
      </c>
      <c r="C13" s="19">
        <f>COUNTIFS('Чек-лист'!$B$4:$B$43,A13,'Чек-лист'!$F$4:$F$43,"Проверено")</f>
        <v>0</v>
      </c>
      <c r="D13" s="19">
        <f>COUNTIFS('Чек-лист'!$B$4:$B$43,A13,'Чек-лист'!$F$4:$F$43,"Проблема")</f>
        <v>0</v>
      </c>
      <c r="E13" s="19">
        <f>COUNTIFS('Чек-лист'!$B$4:$B$43,A13,'Чек-лист'!$F$4:$F$43,"Не запрошено")+COUNTIFS('Чек-лист'!$B$4:$B$43,A13,'Чек-лист'!$F$4:$F$43,"Запрошено")</f>
        <v>2</v>
      </c>
    </row>
    <row r="14" spans="1:5" x14ac:dyDescent="0.3">
      <c r="A14" s="17" t="s">
        <v>146</v>
      </c>
      <c r="B14" s="19">
        <f>COUNTIF('Чек-лист'!$B$4:$B$43,A14)</f>
        <v>3</v>
      </c>
      <c r="C14" s="19">
        <f>COUNTIFS('Чек-лист'!$B$4:$B$43,A14,'Чек-лист'!$F$4:$F$43,"Проверено")</f>
        <v>0</v>
      </c>
      <c r="D14" s="19">
        <f>COUNTIFS('Чек-лист'!$B$4:$B$43,A14,'Чек-лист'!$F$4:$F$43,"Проблема")</f>
        <v>0</v>
      </c>
      <c r="E14" s="19">
        <f>COUNTIFS('Чек-лист'!$B$4:$B$43,A14,'Чек-лист'!$F$4:$F$43,"Не запрошено")+COUNTIFS('Чек-лист'!$B$4:$B$43,A14,'Чек-лист'!$F$4:$F$43,"Запрошено")</f>
        <v>3</v>
      </c>
    </row>
    <row r="15" spans="1:5" x14ac:dyDescent="0.3">
      <c r="A15" s="17" t="s">
        <v>156</v>
      </c>
      <c r="B15" s="19">
        <f>COUNTIF('Чек-лист'!$B$4:$B$43,A15)</f>
        <v>1</v>
      </c>
      <c r="C15" s="19">
        <f>COUNTIFS('Чек-лист'!$B$4:$B$43,A15,'Чек-лист'!$F$4:$F$43,"Проверено")</f>
        <v>0</v>
      </c>
      <c r="D15" s="19">
        <f>COUNTIFS('Чек-лист'!$B$4:$B$43,A15,'Чек-лист'!$F$4:$F$43,"Проблема")</f>
        <v>0</v>
      </c>
      <c r="E15" s="19">
        <f>COUNTIFS('Чек-лист'!$B$4:$B$43,A15,'Чек-лист'!$F$4:$F$43,"Не запрошено")+COUNTIFS('Чек-лист'!$B$4:$B$43,A15,'Чек-лист'!$F$4:$F$43,"Запрошено")</f>
        <v>1</v>
      </c>
    </row>
    <row r="16" spans="1:5" x14ac:dyDescent="0.3">
      <c r="A16" s="18" t="s">
        <v>164</v>
      </c>
      <c r="B16" s="20">
        <f>SUM(B4:B15)</f>
        <v>40</v>
      </c>
      <c r="C16" s="20">
        <f>SUM(C4:C15)</f>
        <v>0</v>
      </c>
      <c r="D16" s="20">
        <f>SUM(D4:D15)</f>
        <v>0</v>
      </c>
      <c r="E16" s="20">
        <f>SUM(E4:E15)</f>
        <v>40</v>
      </c>
    </row>
  </sheetData>
  <sheetProtection algorithmName="SHA-512" hashValue="uPBGkesWxIuvqA1h4R/MguNOuAa63ussMITWvOmEGU5Vrf09QLyhx2QarATCymfzwHKrvU0VGPFKj50+X94J+w==" saltValue="OTTavAdYQUBbUFSqmqAYAA==" spinCount="100000" sheet="1" objects="1" scenarios="1" formatCells="0" formatColumns="0" formatRows="0" insertRows="0" insertHyperlinks="0" deleteRows="0" sort="0" autoFilter="0"/>
  <conditionalFormatting sqref="D4:D16">
    <cfRule type="cellIs" dxfId="0" priority="1" operator="greaterThan">
      <formula>0</formula>
    </cfRule>
  </conditionalFormatting>
  <hyperlinks>
    <hyperlink ref="A1" r:id="rId1" tooltip="https://finetic.consulting/kontakty/?utm_source=material&amp;utm_medium=dd-checklist&amp;utm_campaign=downloads" xr:uid="{80EAF4AA-AA8C-4748-B430-7CDEDBBD0EC5}"/>
  </hyperlinks>
  <pageMargins left="0.75" right="0.75" top="1" bottom="1" header="0.5" footer="0.5"/>
  <pageSetup paperSize="9" orientation="portrait" horizontalDpi="0" verticalDpi="0" r:id="rId2"/>
  <headerFooter scaleWithDoc="0">
    <oddHeader>&amp;C&amp;G</oddHeader>
    <oddFooter>&amp;C&amp;8 Finetic Consulting · finetic.consulting · hello@finetic.consulting · +34 604 47 00 91 (WhatsApp) · Telegram @Pan_Vladis</oddFooter>
  </headerFooter>
  <legacyDrawingHF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Инструкция</vt:lpstr>
      <vt:lpstr>Чек-лист</vt:lpstr>
      <vt:lpstr>Итог</vt:lpstr>
      <vt:lpstr>'Чек-лист'!Títulos_a_imprimir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Дмитрий Дмитрий</cp:lastModifiedBy>
  <dcterms:created xsi:type="dcterms:W3CDTF">2026-10-05T11:48:44Z</dcterms:created>
  <dcterms:modified xsi:type="dcterms:W3CDTF">2026-10-05T12:07:24Z</dcterms:modified>
</cp:coreProperties>
</file>